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54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5" i="1" l="1"/>
  <c r="B12" i="1"/>
  <c r="B11" i="1"/>
  <c r="B14" i="1"/>
  <c r="D12" i="1" l="1"/>
  <c r="D11" i="1"/>
  <c r="F17" i="1"/>
  <c r="D7" i="1"/>
  <c r="F7" i="1"/>
  <c r="F5" i="1"/>
  <c r="H5" i="1" s="1"/>
  <c r="D14" i="1" l="1"/>
  <c r="H7" i="1"/>
  <c r="I7" i="1" s="1"/>
  <c r="J7" i="1" s="1"/>
  <c r="L7" i="1" s="1"/>
  <c r="E12" i="1" s="1"/>
  <c r="I5" i="1"/>
  <c r="J5" i="1" s="1"/>
  <c r="L5" i="1" s="1"/>
  <c r="E11" i="1" s="1"/>
  <c r="E14" i="1" l="1"/>
  <c r="G17" i="1" s="1"/>
  <c r="H17" i="1" s="1"/>
</calcChain>
</file>

<file path=xl/sharedStrings.xml><?xml version="1.0" encoding="utf-8"?>
<sst xmlns="http://schemas.openxmlformats.org/spreadsheetml/2006/main" count="34" uniqueCount="31">
  <si>
    <t>kg</t>
  </si>
  <si>
    <t>cal/kg</t>
  </si>
  <si>
    <t>Dt</t>
  </si>
  <si>
    <t>efficienza</t>
  </si>
  <si>
    <t>Inizio</t>
  </si>
  <si>
    <t>Accensione</t>
  </si>
  <si>
    <t>Fase</t>
  </si>
  <si>
    <t>fine</t>
  </si>
  <si>
    <t>durata (sec)</t>
  </si>
  <si>
    <t>Pentola inox 28 cm</t>
  </si>
  <si>
    <t>Totali</t>
  </si>
  <si>
    <t>cal</t>
  </si>
  <si>
    <t>kcal</t>
  </si>
  <si>
    <t>fase pir. biomassa</t>
  </si>
  <si>
    <t>kW</t>
  </si>
  <si>
    <t>Totale potenza prod.</t>
  </si>
  <si>
    <t>kwh/tot</t>
  </si>
  <si>
    <t>Energia trasferita acqua</t>
  </si>
  <si>
    <t>ni</t>
  </si>
  <si>
    <t>kw prodotti</t>
  </si>
  <si>
    <t xml:space="preserve">Acqua dt 84° </t>
  </si>
  <si>
    <t>tempi (ore.min)</t>
  </si>
  <si>
    <t xml:space="preserve"> durata fase  (sec)</t>
  </si>
  <si>
    <t>kw/fase</t>
  </si>
  <si>
    <t>potere c. kwh/kg</t>
  </si>
  <si>
    <t>pellet faggio cert.</t>
  </si>
  <si>
    <t>Spegnimento</t>
  </si>
  <si>
    <t>potenza Bruciatore</t>
  </si>
  <si>
    <t>Calcolo, attraverso il metodo calorimetrico approssimato, del rendimento della stufa a pirolisi</t>
  </si>
  <si>
    <t>Accensione char</t>
  </si>
  <si>
    <t>fase pir. char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</si>
</sst>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165" fontId="1" fillId="3" borderId="0" xfId="0" applyNumberFormat="1" applyFont="1" applyFill="1"/>
    <xf numFmtId="0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D17" sqref="D17"/>
    </sheetView>
  </sheetViews>
  <sheetFormatPr defaultRowHeight="15" x14ac:dyDescent="0.25"/>
  <cols>
    <col min="1" max="1" width="19.7109375" customWidth="1"/>
    <col min="2" max="2" width="6.7109375" style="1" customWidth="1"/>
    <col min="3" max="3" width="9.140625" style="2"/>
    <col min="4" max="4" width="15.85546875" style="3" customWidth="1"/>
    <col min="7" max="7" width="12.85546875" customWidth="1"/>
  </cols>
  <sheetData>
    <row r="1" spans="1:12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13" t="s">
        <v>6</v>
      </c>
      <c r="B2" s="14" t="s">
        <v>4</v>
      </c>
      <c r="C2" s="15" t="s">
        <v>7</v>
      </c>
      <c r="D2" s="16" t="s">
        <v>8</v>
      </c>
      <c r="E2" s="13" t="s">
        <v>20</v>
      </c>
      <c r="F2" s="13"/>
      <c r="G2" s="13"/>
      <c r="H2" s="17" t="s">
        <v>17</v>
      </c>
      <c r="I2" s="17"/>
      <c r="J2" s="17"/>
      <c r="K2" s="17" t="s">
        <v>27</v>
      </c>
      <c r="L2" s="17"/>
    </row>
    <row r="3" spans="1:12" x14ac:dyDescent="0.25">
      <c r="E3" s="5" t="s">
        <v>2</v>
      </c>
      <c r="F3" s="5" t="s">
        <v>1</v>
      </c>
      <c r="G3" s="5" t="s">
        <v>0</v>
      </c>
      <c r="H3" s="5" t="s">
        <v>11</v>
      </c>
      <c r="I3" s="5" t="s">
        <v>12</v>
      </c>
      <c r="J3" s="5" t="s">
        <v>14</v>
      </c>
      <c r="K3" s="5" t="s">
        <v>3</v>
      </c>
      <c r="L3" s="5" t="s">
        <v>14</v>
      </c>
    </row>
    <row r="4" spans="1:12" x14ac:dyDescent="0.25">
      <c r="A4" t="s">
        <v>5</v>
      </c>
      <c r="B4" s="1">
        <v>0.50347222222222221</v>
      </c>
    </row>
    <row r="5" spans="1:12" x14ac:dyDescent="0.25">
      <c r="A5" t="s">
        <v>9</v>
      </c>
      <c r="B5" s="1">
        <v>0.52430555555555558</v>
      </c>
      <c r="C5" s="2">
        <v>0.53125</v>
      </c>
      <c r="D5" s="3">
        <f>10*60</f>
        <v>600</v>
      </c>
      <c r="E5">
        <v>84</v>
      </c>
      <c r="F5">
        <f>E5*1000</f>
        <v>84000</v>
      </c>
      <c r="G5">
        <v>2</v>
      </c>
      <c r="H5">
        <f>F5*G5/D5</f>
        <v>280</v>
      </c>
      <c r="I5">
        <f>H5/1000</f>
        <v>0.28000000000000003</v>
      </c>
      <c r="J5">
        <f>I5*4.18</f>
        <v>1.1704000000000001</v>
      </c>
      <c r="K5">
        <v>0.65</v>
      </c>
      <c r="L5">
        <f>J5/K5</f>
        <v>1.8006153846153847</v>
      </c>
    </row>
    <row r="6" spans="1:12" x14ac:dyDescent="0.25">
      <c r="A6" t="s">
        <v>29</v>
      </c>
      <c r="B6" s="1">
        <v>0.56805555555555554</v>
      </c>
    </row>
    <row r="7" spans="1:12" x14ac:dyDescent="0.25">
      <c r="A7" t="s">
        <v>9</v>
      </c>
      <c r="B7" s="1">
        <v>0.59027777777777779</v>
      </c>
      <c r="C7" s="2">
        <v>0.59791666666666665</v>
      </c>
      <c r="D7" s="3">
        <f>60*11</f>
        <v>660</v>
      </c>
      <c r="E7">
        <v>84</v>
      </c>
      <c r="F7">
        <f>E7*1000</f>
        <v>84000</v>
      </c>
      <c r="G7">
        <v>1</v>
      </c>
      <c r="H7">
        <f>F7*G7/D7</f>
        <v>127.27272727272727</v>
      </c>
      <c r="I7">
        <f>H7/1000</f>
        <v>0.12727272727272726</v>
      </c>
      <c r="J7">
        <f>I7*4.18</f>
        <v>0.53199999999999992</v>
      </c>
      <c r="K7">
        <v>0.65</v>
      </c>
      <c r="L7">
        <f>J7/K7</f>
        <v>0.81846153846153835</v>
      </c>
    </row>
    <row r="8" spans="1:12" x14ac:dyDescent="0.25">
      <c r="A8" t="s">
        <v>26</v>
      </c>
      <c r="C8" s="2">
        <v>0.62847222222222221</v>
      </c>
    </row>
    <row r="10" spans="1:12" x14ac:dyDescent="0.25">
      <c r="A10" s="5" t="s">
        <v>10</v>
      </c>
      <c r="B10" s="6" t="s">
        <v>21</v>
      </c>
      <c r="C10" s="7"/>
      <c r="D10" s="8" t="s">
        <v>22</v>
      </c>
      <c r="E10" s="5" t="s">
        <v>23</v>
      </c>
      <c r="F10" s="5"/>
    </row>
    <row r="11" spans="1:12" x14ac:dyDescent="0.25">
      <c r="A11" t="s">
        <v>13</v>
      </c>
      <c r="B11" s="1">
        <f>B6-B4</f>
        <v>6.4583333333333326E-2</v>
      </c>
      <c r="D11" s="3">
        <f>93*60</f>
        <v>5580</v>
      </c>
      <c r="E11">
        <f>L5*D11</f>
        <v>10047.433846153846</v>
      </c>
    </row>
    <row r="12" spans="1:12" x14ac:dyDescent="0.25">
      <c r="A12" t="s">
        <v>30</v>
      </c>
      <c r="B12" s="1">
        <f>C8-B6</f>
        <v>6.0416666666666674E-2</v>
      </c>
      <c r="D12" s="3">
        <f>87*60</f>
        <v>5220</v>
      </c>
      <c r="E12">
        <f>L7*D12</f>
        <v>4272.3692307692299</v>
      </c>
    </row>
    <row r="14" spans="1:12" x14ac:dyDescent="0.25">
      <c r="A14" s="9" t="s">
        <v>15</v>
      </c>
      <c r="B14" s="10">
        <f>C8-B4</f>
        <v>0.125</v>
      </c>
      <c r="C14" s="11"/>
      <c r="D14" s="12">
        <f>D11+D12</f>
        <v>10800</v>
      </c>
      <c r="E14" s="9">
        <f>E11+E12</f>
        <v>14319.803076923075</v>
      </c>
    </row>
    <row r="16" spans="1:12" x14ac:dyDescent="0.25">
      <c r="D16" s="3" t="s">
        <v>24</v>
      </c>
      <c r="E16" t="s">
        <v>0</v>
      </c>
      <c r="F16" t="s">
        <v>16</v>
      </c>
      <c r="G16" t="s">
        <v>19</v>
      </c>
      <c r="H16" t="s">
        <v>18</v>
      </c>
    </row>
    <row r="17" spans="1:8" x14ac:dyDescent="0.25">
      <c r="A17" t="s">
        <v>25</v>
      </c>
      <c r="D17" s="3">
        <v>5.2</v>
      </c>
      <c r="E17">
        <v>2</v>
      </c>
      <c r="F17">
        <f>D17*E17</f>
        <v>10.4</v>
      </c>
      <c r="G17">
        <f>E14/1000</f>
        <v>14.319803076923076</v>
      </c>
      <c r="H17" s="18">
        <f>G17/F17</f>
        <v>1.3769041420118342</v>
      </c>
    </row>
  </sheetData>
  <mergeCells count="3">
    <mergeCell ref="H2:J2"/>
    <mergeCell ref="K2:L2"/>
    <mergeCell ref="A1:L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Amministratore</cp:lastModifiedBy>
  <dcterms:created xsi:type="dcterms:W3CDTF">2014-01-19T15:03:39Z</dcterms:created>
  <dcterms:modified xsi:type="dcterms:W3CDTF">2014-01-25T18:06:43Z</dcterms:modified>
</cp:coreProperties>
</file>